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54\1 výzva\"/>
    </mc:Choice>
  </mc:AlternateContent>
  <xr:revisionPtr revIDLastSave="0" documentId="13_ncr:1_{CBB1C006-85F5-49C6-B0E3-A3B4B15862B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6" i="1"/>
  <c r="R18" i="1"/>
  <c r="S11" i="1"/>
  <c r="R15" i="1"/>
  <c r="O12" i="1"/>
  <c r="O13" i="1"/>
  <c r="O14" i="1"/>
  <c r="O15" i="1"/>
  <c r="O16" i="1"/>
  <c r="O17" i="1"/>
  <c r="O18" i="1"/>
  <c r="O19" i="1"/>
  <c r="O20" i="1"/>
  <c r="R13" i="1"/>
  <c r="S13" i="1"/>
  <c r="R14" i="1"/>
  <c r="S14" i="1"/>
  <c r="R17" i="1"/>
  <c r="S17" i="1"/>
  <c r="R19" i="1"/>
  <c r="S19" i="1"/>
  <c r="R20" i="1"/>
  <c r="S20" i="1"/>
  <c r="H12" i="1"/>
  <c r="H13" i="1"/>
  <c r="H14" i="1"/>
  <c r="H15" i="1"/>
  <c r="H16" i="1"/>
  <c r="H17" i="1"/>
  <c r="H18" i="1"/>
  <c r="H19" i="1"/>
  <c r="H20" i="1"/>
  <c r="O11" i="1"/>
  <c r="R11" i="1"/>
  <c r="H11" i="1"/>
  <c r="O10" i="1"/>
  <c r="R10" i="1"/>
  <c r="S10" i="1"/>
  <c r="H10" i="1"/>
  <c r="R9" i="1"/>
  <c r="S9" i="1"/>
  <c r="O9" i="1"/>
  <c r="H9" i="1"/>
  <c r="R16" i="1" l="1"/>
  <c r="S18" i="1"/>
  <c r="S15" i="1"/>
  <c r="S12" i="1"/>
  <c r="H8" i="1"/>
  <c r="S8" i="1" l="1"/>
  <c r="R8" i="1"/>
  <c r="O8" i="1"/>
  <c r="O7" i="1" l="1"/>
  <c r="P23" i="1" s="1"/>
  <c r="S7" i="1" l="1"/>
  <c r="R7" i="1"/>
  <c r="Q23" i="1" s="1"/>
</calcChain>
</file>

<file path=xl/sharedStrings.xml><?xml version="1.0" encoding="utf-8"?>
<sst xmlns="http://schemas.openxmlformats.org/spreadsheetml/2006/main" count="102" uniqueCount="65">
  <si>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</si>
  <si>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</si>
  <si>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</si>
  <si>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</si>
  <si>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</si>
  <si>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</si>
  <si>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</si>
  <si>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</si>
  <si>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</si>
  <si>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</si>
  <si>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</si>
  <si>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</si>
  <si>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</si>
  <si>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</si>
  <si>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</si>
  <si>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</si>
  <si>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</si>
  <si>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</si>
  <si>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</si>
  <si>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</si>
  <si>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</si>
  <si>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</si>
  <si>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</si>
  <si>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</si>
  <si>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</si>
  <si>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</si>
  <si>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</si>
  <si>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</si>
  <si>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</si>
  <si>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</si>
  <si>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054 - 2024 (originální)</t>
  </si>
  <si>
    <t>ks</t>
  </si>
  <si>
    <t>Originální toner. Výtěžnost 30 000 stran.</t>
  </si>
  <si>
    <t>Originální toner. Výtěžnost 20 000 stran.</t>
  </si>
  <si>
    <t>NE</t>
  </si>
  <si>
    <t>OIAK - Mgr. Monika Rázková,
Tel.: 37763 1090</t>
  </si>
  <si>
    <t>Univerzitní 8,  
301 00 Plzeň, 
Rektorát - Odbor interního auditu a kontroly,
místnost UR 313</t>
  </si>
  <si>
    <t>PS-SP Lukáš Němeček, 
Tel.: 727 812 775</t>
  </si>
  <si>
    <t>Univerzitní 14, 
301 00 Plzeň,
Provoz a služby - Správa vnitřních a venkovních prostor, 
místnost UT 212</t>
  </si>
  <si>
    <t>KHK - Libuše Květoňová, 
Tel: 37763 6203</t>
  </si>
  <si>
    <t>Klatovská 51, 
301 00 Plzeň,
Katedra hudební výchovy a kultury, 
místnost KL 204b</t>
  </si>
  <si>
    <t>KME - Jana  Nocarová,
Tel.: 37763 2301</t>
  </si>
  <si>
    <t>Tehnická 8, 
301 00 Plzeň, 
Fakulta aplikovaných věd - Katedra mechaniky,
místnost UN 432</t>
  </si>
  <si>
    <t>PR-P  Bc. Petra Pechmanová, 
Tel.: 37763 1025, 702 056 655</t>
  </si>
  <si>
    <t>Univerzitní 8, 
301 00 Plzeň, 
Rektorát - Úsek prorektora pro koncepci vzdělávání a záležitosti studujících,
místnost UR 402</t>
  </si>
  <si>
    <r>
      <t xml:space="preserve">Válec do tiskárny OKI MB451 -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</si>
  <si>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tiskový válec. Výtěžnost 25 000 stran.</t>
  </si>
  <si>
    <r>
      <t xml:space="preserve">Toner do tiskárny HP Laser Jet M234sdn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</si>
  <si>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t>Originální toner. Výtěžnost náplně 2 400 stran.</t>
  </si>
  <si>
    <r>
      <t xml:space="preserve">Toner do tiskárny LaserJet PRO MFP M521dn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</si>
  <si>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12 500 stran.</t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</si>
  <si>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</si>
  <si>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</si>
  <si>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</si>
  <si>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>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černý 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</si>
  <si>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 xml:space="preserve">žlutý 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</si>
  <si>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</si>
  <si>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</si>
  <si>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t>Originální toner. Výtěžnost 3 500 stran.</t>
  </si>
  <si>
    <t>Originální toner. Výtěžnost 2 000 stran.</t>
  </si>
  <si>
    <t>Originální toner. Výtěžnost  20 000 stran.</t>
  </si>
  <si>
    <r>
      <t>Toner do tiskárny Triumph-Adler TA 6006 ci -</t>
    </r>
    <r>
      <rPr>
        <b/>
        <sz val="11"/>
        <color theme="1"/>
        <rFont val="Calibri"/>
        <family val="2"/>
        <charset val="238"/>
        <scheme val="minor"/>
      </rPr>
      <t xml:space="preserve"> černý (black)</t>
    </r>
  </si>
  <si>
    <r>
      <t xml:space="preserve">Toner do tiskárny Triumph-Adler TA 6006 ci - </t>
    </r>
    <r>
      <rPr>
        <b/>
        <sz val="11"/>
        <color theme="1"/>
        <rFont val="Calibri"/>
        <family val="2"/>
        <charset val="238"/>
        <scheme val="minor"/>
      </rPr>
      <t xml:space="preserve">azurový </t>
    </r>
  </si>
  <si>
    <r>
      <t xml:space="preserve">Toner do tiskárny Triumph-Adler TA 6006 ci - </t>
    </r>
    <r>
      <rPr>
        <b/>
        <sz val="11"/>
        <color theme="1"/>
        <rFont val="Calibri"/>
        <family val="2"/>
        <charset val="238"/>
        <scheme val="minor"/>
      </rPr>
      <t xml:space="preserve">purpurový </t>
    </r>
  </si>
  <si>
    <r>
      <t xml:space="preserve">Toner do tiskárny Triumph-Adler TA 6006 ci - </t>
    </r>
    <r>
      <rPr>
        <b/>
        <sz val="11"/>
        <color theme="1"/>
        <rFont val="Calibri"/>
        <family val="2"/>
        <charset val="238"/>
        <scheme val="minor"/>
      </rPr>
      <t xml:space="preserve">žlutý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</si>
</sst>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80">
    <xf numFmtId="0" fontId="0" fillId="0" borderId="0" xfId="0"/>
    <xf numFmtId="0" fontId="14" fillId="5" borderId="21" xfId="0" applyFont="1" applyFill="1" applyBorder="1" applyAlignment="1" applyProtection="1">
      <alignment horizontal="left" vertical="center" wrapText="1" indent="1"/>
      <protection locked="0"/>
    </xf>
    <xf numFmtId="164" fontId="14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24" xfId="0" applyFont="1" applyFill="1" applyBorder="1" applyAlignment="1" applyProtection="1">
      <alignment horizontal="left" vertical="center" wrapText="1" indent="1"/>
      <protection locked="0"/>
    </xf>
    <xf numFmtId="164" fontId="14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/>
    </xf>
    <xf numFmtId="0" fontId="5" fillId="3" borderId="21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0" fillId="4" borderId="14" xfId="0" applyFill="1" applyBorder="1" applyAlignment="1" applyProtection="1">
      <alignment horizontal="center" vertical="center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0" fillId="4" borderId="11" xfId="0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0"/>
  <sheetViews>
    <sheetView tabSelected="1" zoomScale="69" zoomScaleNormal="69" workbookViewId="0">
      <selection activeCell="R18" sqref="R18"/>
    </sheetView>
  </sheetViews>
  <sheetFormatPr defaultRowHeight="15" x14ac:dyDescent="0.25"/>
  <cols>
    <col min="1" max="1" width="1.42578125" style="22" bestFit="1" customWidth="1"/>
    <col min="2" max="2" width="5.7109375" style="22" bestFit="1" customWidth="1"/>
    <col min="3" max="3" width="62.85546875" style="21" customWidth="1"/>
    <col min="4" max="4" width="11.7109375" style="177" customWidth="1"/>
    <col min="5" max="5" width="11.28515625" style="20" customWidth="1"/>
    <col min="6" max="6" width="62.140625" style="21" customWidth="1"/>
    <col min="7" max="7" width="27.85546875" style="21" customWidth="1"/>
    <col min="8" max="8" width="19.28515625" style="21" customWidth="1"/>
    <col min="9" max="9" width="24.85546875" style="21" customWidth="1"/>
    <col min="10" max="10" width="16.85546875" style="21" customWidth="1"/>
    <col min="11" max="11" width="32.5703125" style="22" hidden="1" customWidth="1"/>
    <col min="12" max="12" width="36" style="22" customWidth="1"/>
    <col min="13" max="13" width="45.140625" style="22" customWidth="1"/>
    <col min="14" max="14" width="25.7109375" style="21" customWidth="1"/>
    <col min="15" max="15" width="15.140625" style="21" hidden="1" customWidth="1"/>
    <col min="16" max="16" width="21.5703125" style="22" customWidth="1"/>
    <col min="17" max="17" width="23.7109375" style="22" customWidth="1"/>
    <col min="18" max="18" width="20.7109375" style="22" bestFit="1" customWidth="1"/>
    <col min="19" max="19" width="19.7109375" style="22" bestFit="1" customWidth="1"/>
    <col min="20" max="20" width="11.5703125" style="22" hidden="1" customWidth="1"/>
    <col min="21" max="21" width="35.85546875" style="23" customWidth="1"/>
    <col min="22" max="16384" width="9.140625" style="22"/>
  </cols>
  <sheetData>
    <row r="1" spans="2:21" ht="43.15" customHeight="1" x14ac:dyDescent="0.25">
      <c r="B1" s="17" t="s">
        <v>30</v>
      </c>
      <c r="C1" s="18"/>
      <c r="D1" s="19"/>
    </row>
    <row r="2" spans="2:21" ht="18.75" customHeight="1" x14ac:dyDescent="0.25">
      <c r="B2" s="24"/>
      <c r="C2" s="22"/>
      <c r="D2" s="24"/>
      <c r="E2" s="25"/>
      <c r="F2" s="26"/>
      <c r="G2" s="27"/>
      <c r="H2" s="27"/>
      <c r="I2" s="27"/>
      <c r="J2" s="28"/>
      <c r="N2" s="26"/>
      <c r="O2" s="26"/>
      <c r="P2" s="29"/>
      <c r="Q2" s="29"/>
      <c r="S2" s="29"/>
      <c r="T2" s="30"/>
      <c r="U2" s="31"/>
    </row>
    <row r="3" spans="2:21" ht="25.5" customHeight="1" x14ac:dyDescent="0.25">
      <c r="B3" s="32"/>
      <c r="C3" s="33" t="s">
        <v>0</v>
      </c>
      <c r="D3" s="34"/>
      <c r="E3" s="34"/>
      <c r="F3" s="34"/>
      <c r="G3" s="35"/>
      <c r="H3" s="35"/>
      <c r="I3" s="35"/>
      <c r="J3" s="35"/>
      <c r="K3" s="35"/>
      <c r="L3" s="35"/>
      <c r="M3" s="35"/>
      <c r="N3" s="35"/>
      <c r="O3" s="23"/>
      <c r="P3" s="36"/>
      <c r="Q3" s="36"/>
      <c r="R3" s="36"/>
      <c r="S3" s="36"/>
    </row>
    <row r="4" spans="2:21" ht="18" customHeight="1" thickBot="1" x14ac:dyDescent="0.3">
      <c r="B4" s="37"/>
      <c r="C4" s="38" t="s">
        <v>1</v>
      </c>
      <c r="D4" s="34"/>
      <c r="E4" s="34"/>
      <c r="F4" s="34"/>
      <c r="G4" s="34"/>
      <c r="H4" s="34"/>
      <c r="I4" s="29"/>
      <c r="J4" s="29"/>
      <c r="K4" s="29"/>
      <c r="L4" s="29"/>
      <c r="M4" s="29"/>
      <c r="N4" s="26"/>
      <c r="O4" s="26"/>
      <c r="P4" s="29"/>
      <c r="Q4" s="29"/>
      <c r="S4" s="29"/>
    </row>
    <row r="5" spans="2:21" ht="34.5" customHeight="1" thickBot="1" x14ac:dyDescent="0.3">
      <c r="B5" s="39"/>
      <c r="C5" s="40"/>
      <c r="D5" s="41"/>
      <c r="E5" s="41"/>
      <c r="F5" s="26"/>
      <c r="G5" s="42" t="s">
        <v>2</v>
      </c>
      <c r="H5" s="43"/>
      <c r="I5" s="26"/>
      <c r="J5" s="26"/>
      <c r="N5" s="44"/>
      <c r="O5" s="44"/>
      <c r="Q5" s="42" t="s">
        <v>2</v>
      </c>
      <c r="U5" s="28"/>
    </row>
    <row r="6" spans="2:21" ht="79.900000000000006" customHeight="1" thickTop="1" thickBot="1" x14ac:dyDescent="0.3">
      <c r="B6" s="45" t="s">
        <v>3</v>
      </c>
      <c r="C6" s="46" t="s">
        <v>16</v>
      </c>
      <c r="D6" s="47" t="s">
        <v>4</v>
      </c>
      <c r="E6" s="46" t="s">
        <v>17</v>
      </c>
      <c r="F6" s="46" t="s">
        <v>18</v>
      </c>
      <c r="G6" s="48" t="s">
        <v>5</v>
      </c>
      <c r="H6" s="46" t="s">
        <v>13</v>
      </c>
      <c r="I6" s="46" t="s">
        <v>19</v>
      </c>
      <c r="J6" s="46" t="s">
        <v>20</v>
      </c>
      <c r="K6" s="47" t="s">
        <v>28</v>
      </c>
      <c r="L6" s="49" t="s">
        <v>21</v>
      </c>
      <c r="M6" s="46" t="s">
        <v>24</v>
      </c>
      <c r="N6" s="46" t="s">
        <v>22</v>
      </c>
      <c r="O6" s="46" t="s">
        <v>23</v>
      </c>
      <c r="P6" s="47" t="s">
        <v>6</v>
      </c>
      <c r="Q6" s="50" t="s">
        <v>7</v>
      </c>
      <c r="R6" s="51" t="s">
        <v>8</v>
      </c>
      <c r="S6" s="51" t="s">
        <v>9</v>
      </c>
      <c r="T6" s="46" t="s">
        <v>25</v>
      </c>
      <c r="U6" s="46" t="s">
        <v>26</v>
      </c>
    </row>
    <row r="7" spans="2:21" ht="90.75" customHeight="1" thickTop="1" thickBot="1" x14ac:dyDescent="0.3">
      <c r="B7" s="52">
        <v>1</v>
      </c>
      <c r="C7" s="53" t="s">
        <v>45</v>
      </c>
      <c r="D7" s="54">
        <v>1</v>
      </c>
      <c r="E7" s="55" t="s">
        <v>31</v>
      </c>
      <c r="F7" s="53" t="s">
        <v>46</v>
      </c>
      <c r="G7" s="1"/>
      <c r="H7" s="56" t="s">
        <v>34</v>
      </c>
      <c r="I7" s="57" t="s">
        <v>27</v>
      </c>
      <c r="J7" s="58" t="s">
        <v>34</v>
      </c>
      <c r="K7" s="59"/>
      <c r="L7" s="60" t="s">
        <v>35</v>
      </c>
      <c r="M7" s="60" t="s">
        <v>36</v>
      </c>
      <c r="N7" s="61" t="s">
        <v>29</v>
      </c>
      <c r="O7" s="62">
        <f>D7*P7</f>
        <v>3100</v>
      </c>
      <c r="P7" s="63">
        <v>3100</v>
      </c>
      <c r="Q7" s="2"/>
      <c r="R7" s="64">
        <f>D7*Q7</f>
        <v>0</v>
      </c>
      <c r="S7" s="65" t="str">
        <f t="shared" ref="S7" si="0">IF(ISNUMBER(Q7), IF(Q7&gt;P7,"NEVYHOVUJE","VYHOVUJE")," ")</f>
        <v xml:space="preserve"> </v>
      </c>
      <c r="T7" s="55"/>
      <c r="U7" s="55" t="s">
        <v>10</v>
      </c>
    </row>
    <row r="8" spans="2:21" ht="85.5" customHeight="1" thickBot="1" x14ac:dyDescent="0.3">
      <c r="B8" s="66">
        <v>2</v>
      </c>
      <c r="C8" s="67" t="s">
        <v>47</v>
      </c>
      <c r="D8" s="68">
        <v>2</v>
      </c>
      <c r="E8" s="69" t="s">
        <v>31</v>
      </c>
      <c r="F8" s="67" t="s">
        <v>48</v>
      </c>
      <c r="G8" s="3"/>
      <c r="H8" s="70" t="str">
        <f t="shared" ref="H8:H20" si="1">IF(P8&gt;1999,"ANO","NE")</f>
        <v>NE</v>
      </c>
      <c r="I8" s="71" t="s">
        <v>27</v>
      </c>
      <c r="J8" s="71" t="s">
        <v>34</v>
      </c>
      <c r="K8" s="72"/>
      <c r="L8" s="71" t="s">
        <v>37</v>
      </c>
      <c r="M8" s="71" t="s">
        <v>38</v>
      </c>
      <c r="N8" s="73" t="s">
        <v>29</v>
      </c>
      <c r="O8" s="74">
        <f t="shared" ref="O8:O20" si="2">D8*P8</f>
        <v>3200</v>
      </c>
      <c r="P8" s="75">
        <v>1600</v>
      </c>
      <c r="Q8" s="4"/>
      <c r="R8" s="76">
        <f t="shared" ref="R8" si="3">D8*Q8</f>
        <v>0</v>
      </c>
      <c r="S8" s="77" t="str">
        <f t="shared" ref="S8" si="4">IF(ISNUMBER(Q8), IF(Q8&gt;P8,"NEVYHOVUJE","VYHOVUJE")," ")</f>
        <v xml:space="preserve"> </v>
      </c>
      <c r="T8" s="69"/>
      <c r="U8" s="69" t="s">
        <v>10</v>
      </c>
    </row>
    <row r="9" spans="2:21" ht="71.25" customHeight="1" thickBot="1" x14ac:dyDescent="0.3">
      <c r="B9" s="78">
        <v>3</v>
      </c>
      <c r="C9" s="79" t="s">
        <v>49</v>
      </c>
      <c r="D9" s="80">
        <v>1</v>
      </c>
      <c r="E9" s="81" t="s">
        <v>31</v>
      </c>
      <c r="F9" s="79" t="s">
        <v>50</v>
      </c>
      <c r="G9" s="5"/>
      <c r="H9" s="82" t="str">
        <f t="shared" si="1"/>
        <v>ANO</v>
      </c>
      <c r="I9" s="83" t="s">
        <v>27</v>
      </c>
      <c r="J9" s="83" t="s">
        <v>34</v>
      </c>
      <c r="K9" s="84"/>
      <c r="L9" s="83" t="s">
        <v>39</v>
      </c>
      <c r="M9" s="83" t="s">
        <v>40</v>
      </c>
      <c r="N9" s="85" t="s">
        <v>29</v>
      </c>
      <c r="O9" s="86">
        <f t="shared" si="2"/>
        <v>5300</v>
      </c>
      <c r="P9" s="87">
        <v>5300</v>
      </c>
      <c r="Q9" s="6"/>
      <c r="R9" s="88">
        <f t="shared" ref="R9" si="5">D9*Q9</f>
        <v>0</v>
      </c>
      <c r="S9" s="89" t="str">
        <f t="shared" ref="S9" si="6">IF(ISNUMBER(Q9), IF(Q9&gt;P9,"NEVYHOVUJE","VYHOVUJE")," ")</f>
        <v xml:space="preserve"> </v>
      </c>
      <c r="T9" s="81"/>
      <c r="U9" s="81" t="s">
        <v>10</v>
      </c>
    </row>
    <row r="10" spans="2:21" ht="41.25" customHeight="1" x14ac:dyDescent="0.25">
      <c r="B10" s="90">
        <v>4</v>
      </c>
      <c r="C10" s="91" t="s">
        <v>51</v>
      </c>
      <c r="D10" s="92">
        <v>1</v>
      </c>
      <c r="E10" s="93" t="s">
        <v>31</v>
      </c>
      <c r="F10" s="91" t="s">
        <v>58</v>
      </c>
      <c r="G10" s="7"/>
      <c r="H10" s="94" t="str">
        <f t="shared" si="1"/>
        <v>NE</v>
      </c>
      <c r="I10" s="95" t="s">
        <v>27</v>
      </c>
      <c r="J10" s="95" t="s">
        <v>34</v>
      </c>
      <c r="K10" s="96"/>
      <c r="L10" s="95" t="s">
        <v>41</v>
      </c>
      <c r="M10" s="95" t="s">
        <v>42</v>
      </c>
      <c r="N10" s="97" t="s">
        <v>29</v>
      </c>
      <c r="O10" s="98">
        <f t="shared" si="2"/>
        <v>1500</v>
      </c>
      <c r="P10" s="99">
        <v>1500</v>
      </c>
      <c r="Q10" s="8"/>
      <c r="R10" s="100">
        <f t="shared" ref="R10" si="7">D10*Q10</f>
        <v>0</v>
      </c>
      <c r="S10" s="101" t="str">
        <f t="shared" ref="S10" si="8">IF(ISNUMBER(Q10), IF(Q10&gt;P10,"NEVYHOVUJE","VYHOVUJE")," ")</f>
        <v xml:space="preserve"> </v>
      </c>
      <c r="T10" s="102"/>
      <c r="U10" s="102" t="s">
        <v>10</v>
      </c>
    </row>
    <row r="11" spans="2:21" ht="41.25" customHeight="1" x14ac:dyDescent="0.25">
      <c r="B11" s="103">
        <v>5</v>
      </c>
      <c r="C11" s="104" t="s">
        <v>52</v>
      </c>
      <c r="D11" s="105">
        <v>1</v>
      </c>
      <c r="E11" s="106" t="s">
        <v>31</v>
      </c>
      <c r="F11" s="104" t="s">
        <v>59</v>
      </c>
      <c r="G11" s="9"/>
      <c r="H11" s="107" t="str">
        <f t="shared" si="1"/>
        <v>ANO</v>
      </c>
      <c r="I11" s="108"/>
      <c r="J11" s="108"/>
      <c r="K11" s="109"/>
      <c r="L11" s="110"/>
      <c r="M11" s="110"/>
      <c r="N11" s="111"/>
      <c r="O11" s="112">
        <f t="shared" si="2"/>
        <v>2000</v>
      </c>
      <c r="P11" s="113">
        <v>2000</v>
      </c>
      <c r="Q11" s="10"/>
      <c r="R11" s="114">
        <f t="shared" ref="R11" si="9">D11*Q11</f>
        <v>0</v>
      </c>
      <c r="S11" s="115" t="str">
        <f t="shared" ref="S11" si="10">IF(ISNUMBER(Q11), IF(Q11&gt;P11,"NEVYHOVUJE","VYHOVUJE")," ")</f>
        <v xml:space="preserve"> </v>
      </c>
      <c r="T11" s="116"/>
      <c r="U11" s="116"/>
    </row>
    <row r="12" spans="2:21" ht="41.25" customHeight="1" x14ac:dyDescent="0.25">
      <c r="B12" s="103">
        <v>6</v>
      </c>
      <c r="C12" s="104" t="s">
        <v>53</v>
      </c>
      <c r="D12" s="105">
        <v>1</v>
      </c>
      <c r="E12" s="106" t="s">
        <v>31</v>
      </c>
      <c r="F12" s="104" t="s">
        <v>59</v>
      </c>
      <c r="G12" s="9"/>
      <c r="H12" s="107" t="str">
        <f t="shared" si="1"/>
        <v>ANO</v>
      </c>
      <c r="I12" s="108"/>
      <c r="J12" s="108"/>
      <c r="K12" s="109"/>
      <c r="L12" s="110"/>
      <c r="M12" s="110"/>
      <c r="N12" s="111"/>
      <c r="O12" s="112">
        <f t="shared" si="2"/>
        <v>2000</v>
      </c>
      <c r="P12" s="113">
        <v>2000</v>
      </c>
      <c r="Q12" s="10"/>
      <c r="R12" s="114">
        <f t="shared" ref="R12:R20" si="11">D12*Q12</f>
        <v>0</v>
      </c>
      <c r="S12" s="115" t="str">
        <f t="shared" ref="S12:S20" si="12">IF(ISNUMBER(Q12), IF(Q12&gt;P12,"NEVYHOVUJE","VYHOVUJE")," ")</f>
        <v xml:space="preserve"> </v>
      </c>
      <c r="T12" s="116"/>
      <c r="U12" s="116"/>
    </row>
    <row r="13" spans="2:21" ht="41.25" customHeight="1" x14ac:dyDescent="0.25">
      <c r="B13" s="103">
        <v>7</v>
      </c>
      <c r="C13" s="104" t="s">
        <v>54</v>
      </c>
      <c r="D13" s="105">
        <v>1</v>
      </c>
      <c r="E13" s="106" t="s">
        <v>31</v>
      </c>
      <c r="F13" s="104" t="s">
        <v>32</v>
      </c>
      <c r="G13" s="9"/>
      <c r="H13" s="107" t="str">
        <f t="shared" si="1"/>
        <v>ANO</v>
      </c>
      <c r="I13" s="108"/>
      <c r="J13" s="108"/>
      <c r="K13" s="109"/>
      <c r="L13" s="110"/>
      <c r="M13" s="110"/>
      <c r="N13" s="111"/>
      <c r="O13" s="112">
        <f t="shared" si="2"/>
        <v>2000</v>
      </c>
      <c r="P13" s="113">
        <v>2000</v>
      </c>
      <c r="Q13" s="10"/>
      <c r="R13" s="114">
        <f t="shared" si="11"/>
        <v>0</v>
      </c>
      <c r="S13" s="115" t="str">
        <f t="shared" si="12"/>
        <v xml:space="preserve"> </v>
      </c>
      <c r="T13" s="116"/>
      <c r="U13" s="116"/>
    </row>
    <row r="14" spans="2:21" ht="41.25" customHeight="1" x14ac:dyDescent="0.25">
      <c r="B14" s="103">
        <v>8</v>
      </c>
      <c r="C14" s="104" t="s">
        <v>55</v>
      </c>
      <c r="D14" s="105">
        <v>1</v>
      </c>
      <c r="E14" s="106" t="s">
        <v>31</v>
      </c>
      <c r="F14" s="104" t="s">
        <v>60</v>
      </c>
      <c r="G14" s="9"/>
      <c r="H14" s="107" t="str">
        <f t="shared" si="1"/>
        <v>ANO</v>
      </c>
      <c r="I14" s="108"/>
      <c r="J14" s="108"/>
      <c r="K14" s="109"/>
      <c r="L14" s="110"/>
      <c r="M14" s="110"/>
      <c r="N14" s="111"/>
      <c r="O14" s="112">
        <f t="shared" si="2"/>
        <v>3000</v>
      </c>
      <c r="P14" s="113">
        <v>3000</v>
      </c>
      <c r="Q14" s="10"/>
      <c r="R14" s="114">
        <f t="shared" si="11"/>
        <v>0</v>
      </c>
      <c r="S14" s="115" t="str">
        <f t="shared" si="12"/>
        <v xml:space="preserve"> </v>
      </c>
      <c r="T14" s="116"/>
      <c r="U14" s="116"/>
    </row>
    <row r="15" spans="2:21" ht="41.25" customHeight="1" x14ac:dyDescent="0.25">
      <c r="B15" s="103">
        <v>9</v>
      </c>
      <c r="C15" s="104" t="s">
        <v>56</v>
      </c>
      <c r="D15" s="105">
        <v>1</v>
      </c>
      <c r="E15" s="106" t="s">
        <v>31</v>
      </c>
      <c r="F15" s="104" t="s">
        <v>33</v>
      </c>
      <c r="G15" s="9"/>
      <c r="H15" s="107" t="str">
        <f t="shared" si="1"/>
        <v>ANO</v>
      </c>
      <c r="I15" s="108"/>
      <c r="J15" s="108"/>
      <c r="K15" s="109"/>
      <c r="L15" s="110"/>
      <c r="M15" s="110"/>
      <c r="N15" s="111"/>
      <c r="O15" s="112">
        <f t="shared" si="2"/>
        <v>3000</v>
      </c>
      <c r="P15" s="113">
        <v>3000</v>
      </c>
      <c r="Q15" s="10"/>
      <c r="R15" s="114">
        <f t="shared" si="11"/>
        <v>0</v>
      </c>
      <c r="S15" s="115" t="str">
        <f t="shared" si="12"/>
        <v xml:space="preserve"> </v>
      </c>
      <c r="T15" s="116"/>
      <c r="U15" s="116"/>
    </row>
    <row r="16" spans="2:21" ht="41.25" customHeight="1" thickBot="1" x14ac:dyDescent="0.3">
      <c r="B16" s="117">
        <v>10</v>
      </c>
      <c r="C16" s="118" t="s">
        <v>57</v>
      </c>
      <c r="D16" s="119">
        <v>1</v>
      </c>
      <c r="E16" s="120" t="s">
        <v>31</v>
      </c>
      <c r="F16" s="118" t="s">
        <v>33</v>
      </c>
      <c r="G16" s="11"/>
      <c r="H16" s="121" t="str">
        <f t="shared" si="1"/>
        <v>ANO</v>
      </c>
      <c r="I16" s="122"/>
      <c r="J16" s="122"/>
      <c r="K16" s="123"/>
      <c r="L16" s="124"/>
      <c r="M16" s="124"/>
      <c r="N16" s="125"/>
      <c r="O16" s="126">
        <f t="shared" si="2"/>
        <v>3000</v>
      </c>
      <c r="P16" s="127">
        <v>3000</v>
      </c>
      <c r="Q16" s="12"/>
      <c r="R16" s="128">
        <f t="shared" si="11"/>
        <v>0</v>
      </c>
      <c r="S16" s="129" t="str">
        <f t="shared" si="12"/>
        <v xml:space="preserve"> </v>
      </c>
      <c r="T16" s="130"/>
      <c r="U16" s="130"/>
    </row>
    <row r="17" spans="2:21" ht="41.25" customHeight="1" x14ac:dyDescent="0.25">
      <c r="B17" s="131">
        <v>11</v>
      </c>
      <c r="C17" s="132" t="s">
        <v>61</v>
      </c>
      <c r="D17" s="133">
        <v>3</v>
      </c>
      <c r="E17" s="134" t="s">
        <v>31</v>
      </c>
      <c r="F17" s="135" t="s">
        <v>32</v>
      </c>
      <c r="G17" s="13"/>
      <c r="H17" s="136" t="str">
        <f t="shared" si="1"/>
        <v>ANO</v>
      </c>
      <c r="I17" s="108" t="s">
        <v>27</v>
      </c>
      <c r="J17" s="108" t="s">
        <v>34</v>
      </c>
      <c r="K17" s="109"/>
      <c r="L17" s="108" t="s">
        <v>43</v>
      </c>
      <c r="M17" s="108" t="s">
        <v>44</v>
      </c>
      <c r="N17" s="111" t="s">
        <v>29</v>
      </c>
      <c r="O17" s="137">
        <f t="shared" si="2"/>
        <v>6600</v>
      </c>
      <c r="P17" s="138">
        <v>2200</v>
      </c>
      <c r="Q17" s="14"/>
      <c r="R17" s="139">
        <f t="shared" si="11"/>
        <v>0</v>
      </c>
      <c r="S17" s="140" t="str">
        <f t="shared" si="12"/>
        <v xml:space="preserve"> </v>
      </c>
      <c r="T17" s="116"/>
      <c r="U17" s="116" t="s">
        <v>10</v>
      </c>
    </row>
    <row r="18" spans="2:21" ht="41.25" customHeight="1" x14ac:dyDescent="0.25">
      <c r="B18" s="103">
        <v>12</v>
      </c>
      <c r="C18" s="104" t="s">
        <v>62</v>
      </c>
      <c r="D18" s="105">
        <v>2</v>
      </c>
      <c r="E18" s="106" t="s">
        <v>31</v>
      </c>
      <c r="F18" s="141" t="s">
        <v>33</v>
      </c>
      <c r="G18" s="9"/>
      <c r="H18" s="107" t="str">
        <f t="shared" si="1"/>
        <v>ANO</v>
      </c>
      <c r="I18" s="108"/>
      <c r="J18" s="108"/>
      <c r="K18" s="109"/>
      <c r="L18" s="110"/>
      <c r="M18" s="110"/>
      <c r="N18" s="111"/>
      <c r="O18" s="112">
        <f t="shared" si="2"/>
        <v>7200</v>
      </c>
      <c r="P18" s="113">
        <v>3600</v>
      </c>
      <c r="Q18" s="10"/>
      <c r="R18" s="114">
        <f t="shared" si="11"/>
        <v>0</v>
      </c>
      <c r="S18" s="115" t="str">
        <f t="shared" si="12"/>
        <v xml:space="preserve"> </v>
      </c>
      <c r="T18" s="116"/>
      <c r="U18" s="116"/>
    </row>
    <row r="19" spans="2:21" ht="41.25" customHeight="1" x14ac:dyDescent="0.25">
      <c r="B19" s="103">
        <v>13</v>
      </c>
      <c r="C19" s="104" t="s">
        <v>63</v>
      </c>
      <c r="D19" s="105">
        <v>2</v>
      </c>
      <c r="E19" s="106" t="s">
        <v>31</v>
      </c>
      <c r="F19" s="141" t="s">
        <v>33</v>
      </c>
      <c r="G19" s="9"/>
      <c r="H19" s="107" t="str">
        <f t="shared" si="1"/>
        <v>ANO</v>
      </c>
      <c r="I19" s="108"/>
      <c r="J19" s="108"/>
      <c r="K19" s="109"/>
      <c r="L19" s="110"/>
      <c r="M19" s="110"/>
      <c r="N19" s="111"/>
      <c r="O19" s="112">
        <f t="shared" si="2"/>
        <v>7200</v>
      </c>
      <c r="P19" s="113">
        <v>3600</v>
      </c>
      <c r="Q19" s="10"/>
      <c r="R19" s="114">
        <f t="shared" si="11"/>
        <v>0</v>
      </c>
      <c r="S19" s="115" t="str">
        <f t="shared" si="12"/>
        <v xml:space="preserve"> </v>
      </c>
      <c r="T19" s="116"/>
      <c r="U19" s="116"/>
    </row>
    <row r="20" spans="2:21" ht="41.25" customHeight="1" thickBot="1" x14ac:dyDescent="0.3">
      <c r="B20" s="142">
        <v>14</v>
      </c>
      <c r="C20" s="143" t="s">
        <v>64</v>
      </c>
      <c r="D20" s="144">
        <v>2</v>
      </c>
      <c r="E20" s="145" t="s">
        <v>31</v>
      </c>
      <c r="F20" s="146" t="s">
        <v>33</v>
      </c>
      <c r="G20" s="15"/>
      <c r="H20" s="147" t="str">
        <f t="shared" si="1"/>
        <v>ANO</v>
      </c>
      <c r="I20" s="148"/>
      <c r="J20" s="148"/>
      <c r="K20" s="149"/>
      <c r="L20" s="150"/>
      <c r="M20" s="150"/>
      <c r="N20" s="151"/>
      <c r="O20" s="152">
        <f t="shared" si="2"/>
        <v>7200</v>
      </c>
      <c r="P20" s="153">
        <v>3600</v>
      </c>
      <c r="Q20" s="16"/>
      <c r="R20" s="154">
        <f t="shared" si="11"/>
        <v>0</v>
      </c>
      <c r="S20" s="155" t="str">
        <f t="shared" si="12"/>
        <v xml:space="preserve"> </v>
      </c>
      <c r="T20" s="156"/>
      <c r="U20" s="156"/>
    </row>
    <row r="21" spans="2:21" ht="16.5" thickTop="1" thickBot="1" x14ac:dyDescent="0.3">
      <c r="C21" s="22"/>
      <c r="D21" s="22"/>
      <c r="E21" s="22"/>
      <c r="F21" s="22"/>
      <c r="G21" s="22"/>
      <c r="H21" s="22"/>
      <c r="I21" s="22"/>
      <c r="J21" s="22"/>
      <c r="N21" s="22"/>
      <c r="O21" s="22"/>
      <c r="R21" s="157"/>
    </row>
    <row r="22" spans="2:21" ht="60.75" customHeight="1" thickTop="1" thickBot="1" x14ac:dyDescent="0.3">
      <c r="B22" s="158" t="s">
        <v>14</v>
      </c>
      <c r="C22" s="159"/>
      <c r="D22" s="159"/>
      <c r="E22" s="159"/>
      <c r="F22" s="159"/>
      <c r="G22" s="159"/>
      <c r="H22" s="160"/>
      <c r="I22" s="161"/>
      <c r="J22" s="161"/>
      <c r="K22" s="161"/>
      <c r="L22" s="28"/>
      <c r="M22" s="28"/>
      <c r="N22" s="162"/>
      <c r="O22" s="162"/>
      <c r="P22" s="163" t="s">
        <v>11</v>
      </c>
      <c r="Q22" s="164" t="s">
        <v>12</v>
      </c>
      <c r="R22" s="165"/>
      <c r="S22" s="166"/>
      <c r="T22" s="44"/>
      <c r="U22" s="167"/>
    </row>
    <row r="23" spans="2:21" ht="33.75" customHeight="1" thickTop="1" thickBot="1" x14ac:dyDescent="0.3">
      <c r="B23" s="168" t="s">
        <v>15</v>
      </c>
      <c r="C23" s="169"/>
      <c r="D23" s="169"/>
      <c r="E23" s="169"/>
      <c r="F23" s="169"/>
      <c r="G23" s="169"/>
      <c r="H23" s="170"/>
      <c r="I23" s="171"/>
      <c r="L23" s="24"/>
      <c r="M23" s="24"/>
      <c r="N23" s="172"/>
      <c r="O23" s="172"/>
      <c r="P23" s="173">
        <f>SUM(O7:O20)</f>
        <v>56300</v>
      </c>
      <c r="Q23" s="174">
        <f>SUM(R7:R20)</f>
        <v>0</v>
      </c>
      <c r="R23" s="175"/>
      <c r="S23" s="176"/>
    </row>
    <row r="24" spans="2:21" ht="14.25" customHeight="1" thickTop="1" x14ac:dyDescent="0.25"/>
    <row r="25" spans="2:21" ht="14.25" customHeight="1" x14ac:dyDescent="0.25">
      <c r="B25" s="178"/>
    </row>
    <row r="26" spans="2:21" ht="14.25" customHeight="1" x14ac:dyDescent="0.25">
      <c r="B26" s="179"/>
      <c r="C26" s="178"/>
    </row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</sheetData>
  <sheetProtection algorithmName="SHA-512" hashValue="KncyMrAO4JgA9znevlRep/uw2hSM7yOSe9JDOssWF/YbuB+MxFmVUWAOrQ85zQWAOMpjfWaKzo1e7QDm7Exf4A==" saltValue="gsgGTmQyx3H6aMZliVY0Uw==" spinCount="100000" sheet="1" objects="1" scenarios="1"/>
  <mergeCells count="22">
    <mergeCell ref="B1:C1"/>
    <mergeCell ref="B23:G23"/>
    <mergeCell ref="Q23:S23"/>
    <mergeCell ref="B22:G22"/>
    <mergeCell ref="Q22:S22"/>
    <mergeCell ref="G3:N3"/>
    <mergeCell ref="N17:N20"/>
    <mergeCell ref="M17:M20"/>
    <mergeCell ref="L17:L20"/>
    <mergeCell ref="N10:N16"/>
    <mergeCell ref="M10:M16"/>
    <mergeCell ref="L10:L16"/>
    <mergeCell ref="I17:I20"/>
    <mergeCell ref="J17:J20"/>
    <mergeCell ref="K17:K20"/>
    <mergeCell ref="I10:I16"/>
    <mergeCell ref="J10:J16"/>
    <mergeCell ref="K10:K16"/>
    <mergeCell ref="U17:U20"/>
    <mergeCell ref="T17:T20"/>
    <mergeCell ref="U10:U16"/>
    <mergeCell ref="T10:T16"/>
  </mergeCells>
  <conditionalFormatting sqref="B7:B20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20">
    <cfRule type="containsBlanks" dxfId="9" priority="2">
      <formula>LEN(TRIM(D7))=0</formula>
    </cfRule>
  </conditionalFormatting>
  <conditionalFormatting sqref="G7:G20 Q7:Q20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20">
    <cfRule type="notContainsBlanks" dxfId="5" priority="29">
      <formula>LEN(TRIM(G7))&gt;0</formula>
    </cfRule>
  </conditionalFormatting>
  <conditionalFormatting sqref="H7:H20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20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20" xr:uid="{00000000-0002-0000-0000-000001000000}">
      <formula1>"ANO,NE"</formula1>
    </dataValidation>
    <dataValidation type="list" showInputMessage="1" showErrorMessage="1" sqref="E7:E2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2024-10-03T07:03:02Z</cp:lastPrinted>
  <dcterms:created xsi:type="dcterms:W3CDTF">2014-03-05T12:43:32Z</dcterms:created>
  <dcterms:modified xsi:type="dcterms:W3CDTF">2024-10-03T11:06:16Z</dcterms:modified>
</cp:coreProperties>
</file>